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 Platteeuw\Documents\QMS\werkdocumenten\"/>
    </mc:Choice>
  </mc:AlternateContent>
  <xr:revisionPtr revIDLastSave="0" documentId="8_{58FE0905-A0FD-4A7C-9688-3A491CD53ACD}" xr6:coauthVersionLast="45" xr6:coauthVersionMax="45" xr10:uidLastSave="{00000000-0000-0000-0000-000000000000}"/>
  <bookViews>
    <workbookView xWindow="-120" yWindow="-120" windowWidth="29040" windowHeight="15840" xr2:uid="{FDE1B12B-7473-40B6-A58E-7515E93888F5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Q20" i="1"/>
  <c r="R20" i="1"/>
  <c r="S20" i="1"/>
  <c r="T20" i="1"/>
  <c r="U20" i="1" s="1"/>
  <c r="T9" i="1" l="1"/>
  <c r="S12" i="1" l="1"/>
  <c r="S13" i="1"/>
  <c r="S16" i="1"/>
  <c r="S17" i="1"/>
  <c r="R13" i="1"/>
  <c r="R16" i="1"/>
  <c r="R17" i="1"/>
  <c r="R12" i="1"/>
  <c r="S7" i="1"/>
  <c r="S8" i="1"/>
  <c r="S9" i="1"/>
  <c r="R8" i="1"/>
  <c r="R9" i="1"/>
  <c r="R7" i="1"/>
  <c r="S3" i="1"/>
  <c r="S4" i="1"/>
  <c r="S5" i="1"/>
  <c r="R4" i="1"/>
  <c r="R5" i="1"/>
  <c r="R3" i="1"/>
  <c r="Q3" i="1"/>
  <c r="Q4" i="1"/>
  <c r="Q5" i="1"/>
  <c r="Q7" i="1"/>
  <c r="Q8" i="1"/>
  <c r="Q9" i="1"/>
  <c r="Q12" i="1"/>
  <c r="Q13" i="1"/>
  <c r="Q16" i="1"/>
  <c r="Q17" i="1"/>
  <c r="P3" i="1"/>
  <c r="P4" i="1"/>
  <c r="P5" i="1"/>
  <c r="P7" i="1"/>
  <c r="P8" i="1"/>
  <c r="P9" i="1"/>
  <c r="P12" i="1"/>
  <c r="P13" i="1"/>
  <c r="P16" i="1"/>
  <c r="P17" i="1"/>
  <c r="T3" i="1"/>
  <c r="U3" i="1" s="1"/>
  <c r="T4" i="1"/>
  <c r="U4" i="1" s="1"/>
  <c r="T5" i="1"/>
  <c r="U5" i="1" s="1"/>
  <c r="T7" i="1"/>
  <c r="U7" i="1" s="1"/>
  <c r="T8" i="1"/>
  <c r="U8" i="1" s="1"/>
  <c r="U9" i="1"/>
  <c r="T12" i="1"/>
  <c r="U12" i="1" s="1"/>
  <c r="T13" i="1"/>
  <c r="U13" i="1" s="1"/>
  <c r="T16" i="1"/>
  <c r="U16" i="1" s="1"/>
  <c r="T17" i="1"/>
  <c r="U17" i="1" s="1"/>
</calcChain>
</file>

<file path=xl/sharedStrings.xml><?xml version="1.0" encoding="utf-8"?>
<sst xmlns="http://schemas.openxmlformats.org/spreadsheetml/2006/main" count="48" uniqueCount="44">
  <si>
    <t>KPI</t>
  </si>
  <si>
    <t>target</t>
  </si>
  <si>
    <t>Quality</t>
  </si>
  <si>
    <t># klantenklachten per 100K SKU</t>
  </si>
  <si>
    <t># CCP inbreuken</t>
  </si>
  <si>
    <t># NC analyseresultaten microbio</t>
  </si>
  <si>
    <t># foreign body detecties per segment:</t>
  </si>
  <si>
    <t>- ready to eat</t>
  </si>
  <si>
    <t>- ready to heat</t>
  </si>
  <si>
    <t>- bulk</t>
  </si>
  <si>
    <t>Onderhoud</t>
  </si>
  <si>
    <t>Logistiek</t>
  </si>
  <si>
    <t>OTIF</t>
  </si>
  <si>
    <t>servicelevel</t>
  </si>
  <si>
    <t>%</t>
  </si>
  <si>
    <t>per 100K SKU</t>
  </si>
  <si>
    <t>abs</t>
  </si>
  <si>
    <t>per 10 ton</t>
  </si>
  <si>
    <t>per 50 ton</t>
  </si>
  <si>
    <t>per 1000 orderlines</t>
  </si>
  <si>
    <t>gemiddelde tijd voor herstelling na initiële melding</t>
  </si>
  <si>
    <t>uur</t>
  </si>
  <si>
    <t>unit (per maand)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</si>
  <si>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</si>
  <si>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</si>
  <si>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</si>
  <si>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</si>
  <si>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</si>
  <si>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</si>
  <si>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</si>
  <si>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</si>
  <si>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</si>
  <si>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</si>
  <si>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</si>
  <si>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</si>
  <si>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Q1</t>
  </si>
  <si>
    <t>Q2</t>
  </si>
  <si>
    <t>Q3</t>
  </si>
  <si>
    <t>Q4</t>
  </si>
  <si>
    <t>ytd</t>
  </si>
  <si>
    <t>% from target</t>
  </si>
  <si>
    <t># uren gepland preventief onderhoud niet uitgevoerd</t>
  </si>
  <si>
    <t>HR</t>
  </si>
  <si>
    <t># uitgevoerde functioneringsgesprekken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</si>
</sst>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0" xfId="0" quotePrefix="1" applyAlignment="1">
      <alignment vertical="top" wrapText="1"/>
    </xf>
    <xf numFmtId="0" fontId="0" fillId="0" borderId="1" xfId="0" applyBorder="1" applyAlignment="1" applyProtection="1">
      <alignment horizontal="center" vertical="top"/>
      <protection hidden="1"/>
    </xf>
    <xf numFmtId="0" fontId="0" fillId="0" borderId="2" xfId="0" applyBorder="1" applyAlignment="1" applyProtection="1">
      <alignment horizontal="center" vertical="top"/>
      <protection hidden="1"/>
    </xf>
    <xf numFmtId="164" fontId="0" fillId="0" borderId="2" xfId="0" applyNumberFormat="1" applyBorder="1" applyAlignment="1" applyProtection="1">
      <alignment horizontal="center" vertical="top"/>
      <protection hidden="1"/>
    </xf>
    <xf numFmtId="9" fontId="0" fillId="0" borderId="3" xfId="1" applyFont="1" applyBorder="1" applyAlignment="1" applyProtection="1">
      <alignment horizontal="center" vertical="top"/>
      <protection hidden="1"/>
    </xf>
    <xf numFmtId="0" fontId="0" fillId="0" borderId="4" xfId="0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164" fontId="0" fillId="0" borderId="0" xfId="0" applyNumberFormat="1" applyBorder="1" applyAlignment="1" applyProtection="1">
      <alignment horizontal="center" vertical="top"/>
      <protection hidden="1"/>
    </xf>
    <xf numFmtId="9" fontId="0" fillId="0" borderId="5" xfId="1" applyFont="1" applyBorder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hidden="1"/>
    </xf>
    <xf numFmtId="0" fontId="0" fillId="0" borderId="7" xfId="0" applyBorder="1" applyAlignment="1" applyProtection="1">
      <alignment horizontal="center" vertical="top"/>
      <protection hidden="1"/>
    </xf>
    <xf numFmtId="164" fontId="0" fillId="0" borderId="7" xfId="0" applyNumberFormat="1" applyBorder="1" applyAlignment="1" applyProtection="1">
      <alignment horizontal="center" vertical="top"/>
      <protection hidden="1"/>
    </xf>
    <xf numFmtId="9" fontId="0" fillId="0" borderId="8" xfId="1" applyFont="1" applyBorder="1" applyAlignment="1" applyProtection="1">
      <alignment horizontal="center" vertical="top"/>
      <protection hidden="1"/>
    </xf>
    <xf numFmtId="0" fontId="0" fillId="0" borderId="0" xfId="0" applyNumberFormat="1" applyAlignment="1">
      <alignment vertical="top"/>
    </xf>
  </cellXfs>
  <cellStyles count="2">
    <cellStyle name="Procent" xfId="1" builtinId="5"/>
    <cellStyle name="Standaard" xfId="0" builtinId="0"/>
  </cellStyles>
  <dxfs count="69">
    <dxf>
      <numFmt numFmtId="2" formatCode="0.00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996061-DBE8-4628-A95A-A48C3E2AF736}" name="Tabel1" displayName="Tabel1" ref="A1:U20" totalsRowShown="0" headerRowDxfId="22" dataDxfId="21">
  <autoFilter ref="A1:U20" xr:uid="{09D6AD58-51FF-488F-9AAE-425F6C6C45DD}"/>
  <tableColumns count="21">
    <tableColumn id="1" xr3:uid="{DAA7EDE1-D818-4977-BD30-04EEB751E924}" name="KPI" dataDxfId="20"/>
    <tableColumn id="2" xr3:uid="{0EA47DE7-C3CA-4AE5-A4E8-A24A4740B50C}" name="target" dataDxfId="19"/>
    <tableColumn id="3" xr3:uid="{AADD3886-F886-403F-851E-DA4EC198AF8A}" name="unit (per maand)" dataDxfId="18"/>
    <tableColumn id="4" xr3:uid="{BFC14A3F-F5C1-4A1C-A264-18955E570B4C}" name="jan" dataDxfId="17"/>
    <tableColumn id="5" xr3:uid="{08C19044-B374-47A6-A92A-0B6B1564750D}" name="feb" dataDxfId="16"/>
    <tableColumn id="6" xr3:uid="{1237C685-CECA-483E-9AB4-BFB5E2B14892}" name="mrt" dataDxfId="15"/>
    <tableColumn id="7" xr3:uid="{954C4472-30A4-4BBD-8FC7-1B880B59A0FA}" name="apr" dataDxfId="14"/>
    <tableColumn id="8" xr3:uid="{DD6632AB-4113-4B14-9EEA-1599B60F02E2}" name="mei" dataDxfId="13"/>
    <tableColumn id="9" xr3:uid="{19513C7E-6014-4825-8265-1FC41F7E9196}" name="jun" dataDxfId="12"/>
    <tableColumn id="10" xr3:uid="{B0FD3A34-47E3-4C29-9E5F-470BFECD9DF7}" name="jul" dataDxfId="11"/>
    <tableColumn id="11" xr3:uid="{78D674F3-0BD3-4393-9086-547EE215F5BB}" name="aug" dataDxfId="10"/>
    <tableColumn id="12" xr3:uid="{34698029-B17A-4601-956F-53A308FEF645}" name="sep" dataDxfId="9"/>
    <tableColumn id="13" xr3:uid="{91ED6AF0-2714-46F6-A896-099C8BBC470E}" name="okt" dataDxfId="8"/>
    <tableColumn id="14" xr3:uid="{E2C007AE-F3D0-4B74-86C4-DCD51A152CDF}" name="nov" dataDxfId="7"/>
    <tableColumn id="15" xr3:uid="{FF384646-D9E7-4613-98F1-62E22DA97B9E}" name="dec" dataDxfId="6"/>
    <tableColumn id="17" xr3:uid="{3797A93C-09E6-476B-900C-DCEEDF72D13F}" name="Q1" dataDxfId="5">
      <calculatedColumnFormula>AVERAGE(Tabel1[[#This Row],[jan]:[mrt]])</calculatedColumnFormula>
    </tableColumn>
    <tableColumn id="18" xr3:uid="{C6972243-4B63-42E2-9CDB-0B33AF950ED6}" name="Q2" dataDxfId="4">
      <calculatedColumnFormula>AVERAGE(Tabel1[[#This Row],[apr]:[jun]])</calculatedColumnFormula>
    </tableColumn>
    <tableColumn id="19" xr3:uid="{9B208DE4-4738-487A-A90F-722CB6A6F4EB}" name="Q3" dataDxfId="3">
      <calculatedColumnFormula>AVERAGE(Tabel1[[#This Row],[jul]:[sep]])</calculatedColumnFormula>
    </tableColumn>
    <tableColumn id="20" xr3:uid="{5347E6A2-A22F-4C99-8980-3738E152C54B}" name="Q4" dataDxfId="2">
      <calculatedColumnFormula>AVERAGE(Tabel1[[#This Row],[okt]:[dec]])</calculatedColumnFormula>
    </tableColumn>
    <tableColumn id="21" xr3:uid="{E2F8F789-D7AE-4AC5-B4BC-2D7ABF0C9591}" name="ytd" dataDxfId="1">
      <calculatedColumnFormula>AVERAGE(Tabel1[[#This Row],[jan]:[dec]])</calculatedColumnFormula>
    </tableColumn>
    <tableColumn id="22" xr3:uid="{85A8AC46-E0ED-4EB1-92BA-D967E08373ED}" name="% from target" dataDxfId="0">
      <calculatedColumnFormula>((Tabel1[[#This Row],[ytd]]-Tabel1[[#This Row],[target]])/Tabel1[[#This Row],[target]])*100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9F8A0-3D97-4651-A655-6D181F3662A7}">
  <dimension ref="A1:U20"/>
  <sheetViews>
    <sheetView tabSelected="1" zoomScale="120" zoomScaleNormal="120" workbookViewId="0">
      <selection activeCell="A21" sqref="A21"/>
    </sheetView>
  </sheetViews>
  <sheetFormatPr defaultColWidth="9.109375" defaultRowHeight="14.4" x14ac:dyDescent="0.3"/>
  <cols>
    <col min="1" max="1" width="33.109375" style="1" customWidth="1"/>
    <col min="2" max="2" width="9.44140625" style="2" customWidth="1"/>
    <col min="3" max="3" width="17.21875" style="3" customWidth="1"/>
    <col min="4" max="9" width="9.109375" style="3"/>
    <col min="10" max="15" width="0" style="3" hidden="1" customWidth="1"/>
    <col min="16" max="17" width="9.5546875" style="3" bestFit="1" customWidth="1"/>
    <col min="18" max="19" width="16.88671875" style="3" bestFit="1" customWidth="1"/>
    <col min="20" max="20" width="9.5546875" style="3" bestFit="1" customWidth="1"/>
    <col min="21" max="21" width="14.88671875" style="3" customWidth="1"/>
    <col min="22" max="16384" width="9.109375" style="3"/>
  </cols>
  <sheetData>
    <row r="1" spans="1:21" x14ac:dyDescent="0.3">
      <c r="A1" s="1" t="s">
        <v>0</v>
      </c>
      <c r="B1" s="2" t="s">
        <v>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3" t="s">
        <v>33</v>
      </c>
      <c r="O1" s="3" t="s">
        <v>34</v>
      </c>
      <c r="P1" s="3" t="s">
        <v>35</v>
      </c>
      <c r="Q1" s="3" t="s">
        <v>36</v>
      </c>
      <c r="R1" s="3" t="s">
        <v>37</v>
      </c>
      <c r="S1" s="3" t="s">
        <v>38</v>
      </c>
      <c r="T1" s="3" t="s">
        <v>39</v>
      </c>
      <c r="U1" s="3" t="s">
        <v>40</v>
      </c>
    </row>
    <row r="2" spans="1:21" x14ac:dyDescent="0.3">
      <c r="A2" s="4" t="s">
        <v>2</v>
      </c>
      <c r="U2" s="5"/>
    </row>
    <row r="3" spans="1:21" x14ac:dyDescent="0.3">
      <c r="A3" s="1" t="s">
        <v>3</v>
      </c>
      <c r="B3" s="2">
        <v>5</v>
      </c>
      <c r="C3" s="3" t="s">
        <v>15</v>
      </c>
      <c r="D3" s="7">
        <v>4</v>
      </c>
      <c r="E3" s="8">
        <v>6</v>
      </c>
      <c r="F3" s="8">
        <v>7</v>
      </c>
      <c r="G3" s="8">
        <v>5</v>
      </c>
      <c r="H3" s="8">
        <v>5</v>
      </c>
      <c r="I3" s="8">
        <v>4</v>
      </c>
      <c r="J3" s="8"/>
      <c r="K3" s="8"/>
      <c r="L3" s="8"/>
      <c r="M3" s="8"/>
      <c r="N3" s="8"/>
      <c r="O3" s="8"/>
      <c r="P3" s="9">
        <f>AVERAGE(Tabel1[[#This Row],[jan]:[mrt]])</f>
        <v>5.666666666666667</v>
      </c>
      <c r="Q3" s="9">
        <f>AVERAGE(Tabel1[[#This Row],[apr]:[jun]])</f>
        <v>4.666666666666667</v>
      </c>
      <c r="R3" s="9">
        <f>IFERROR(AVERAGE(Tabel1[[#This Row],[jul]:[sep]]),0)</f>
        <v>0</v>
      </c>
      <c r="S3" s="9">
        <f>IFERROR(AVERAGE(Tabel1[[#This Row],[jul]:[sep]]),0)</f>
        <v>0</v>
      </c>
      <c r="T3" s="9">
        <f>AVERAGE(Tabel1[[#This Row],[jan]:[dec]])</f>
        <v>5.166666666666667</v>
      </c>
      <c r="U3" s="10">
        <f>((Tabel1[[#This Row],[ytd]]-Tabel1[[#This Row],[target]])/Tabel1[[#This Row],[target]])</f>
        <v>3.3333333333333395E-2</v>
      </c>
    </row>
    <row r="4" spans="1:21" x14ac:dyDescent="0.3">
      <c r="A4" s="1" t="s">
        <v>4</v>
      </c>
      <c r="B4" s="2">
        <v>2</v>
      </c>
      <c r="C4" s="3" t="s">
        <v>16</v>
      </c>
      <c r="D4" s="11">
        <v>3</v>
      </c>
      <c r="E4" s="12">
        <v>3</v>
      </c>
      <c r="F4" s="12">
        <v>3</v>
      </c>
      <c r="G4" s="12">
        <v>3</v>
      </c>
      <c r="H4" s="12">
        <v>2</v>
      </c>
      <c r="I4" s="12">
        <v>2</v>
      </c>
      <c r="J4" s="12"/>
      <c r="K4" s="12"/>
      <c r="L4" s="12"/>
      <c r="M4" s="12"/>
      <c r="N4" s="12"/>
      <c r="O4" s="12"/>
      <c r="P4" s="13">
        <f>AVERAGE(Tabel1[[#This Row],[jan]:[mrt]])</f>
        <v>3</v>
      </c>
      <c r="Q4" s="13">
        <f>AVERAGE(Tabel1[[#This Row],[apr]:[jun]])</f>
        <v>2.3333333333333335</v>
      </c>
      <c r="R4" s="13">
        <f>IFERROR(AVERAGE(Tabel1[[#This Row],[jul]:[sep]]),0)</f>
        <v>0</v>
      </c>
      <c r="S4" s="13">
        <f>IFERROR(AVERAGE(Tabel1[[#This Row],[jul]:[sep]]),0)</f>
        <v>0</v>
      </c>
      <c r="T4" s="13">
        <f>AVERAGE(Tabel1[[#This Row],[jan]:[dec]])</f>
        <v>2.6666666666666665</v>
      </c>
      <c r="U4" s="14">
        <f>((Tabel1[[#This Row],[ytd]]-Tabel1[[#This Row],[target]])/Tabel1[[#This Row],[target]])</f>
        <v>0.33333333333333326</v>
      </c>
    </row>
    <row r="5" spans="1:21" x14ac:dyDescent="0.3">
      <c r="A5" s="1" t="s">
        <v>5</v>
      </c>
      <c r="B5" s="2">
        <v>5</v>
      </c>
      <c r="C5" s="3" t="s">
        <v>16</v>
      </c>
      <c r="D5" s="11">
        <v>0</v>
      </c>
      <c r="E5" s="12">
        <v>1</v>
      </c>
      <c r="F5" s="12">
        <v>2</v>
      </c>
      <c r="G5" s="12">
        <v>4</v>
      </c>
      <c r="H5" s="12">
        <v>1</v>
      </c>
      <c r="I5" s="12">
        <v>1</v>
      </c>
      <c r="J5" s="12"/>
      <c r="K5" s="12"/>
      <c r="L5" s="12"/>
      <c r="M5" s="12"/>
      <c r="N5" s="12"/>
      <c r="O5" s="12"/>
      <c r="P5" s="13">
        <f>AVERAGE(Tabel1[[#This Row],[jan]:[mrt]])</f>
        <v>1</v>
      </c>
      <c r="Q5" s="13">
        <f>AVERAGE(Tabel1[[#This Row],[apr]:[jun]])</f>
        <v>2</v>
      </c>
      <c r="R5" s="13">
        <f>IFERROR(AVERAGE(Tabel1[[#This Row],[jul]:[sep]]),0)</f>
        <v>0</v>
      </c>
      <c r="S5" s="13">
        <f>IFERROR(AVERAGE(Tabel1[[#This Row],[jul]:[sep]]),0)</f>
        <v>0</v>
      </c>
      <c r="T5" s="13">
        <f>AVERAGE(Tabel1[[#This Row],[jan]:[dec]])</f>
        <v>1.5</v>
      </c>
      <c r="U5" s="14">
        <f>((Tabel1[[#This Row],[ytd]]-Tabel1[[#This Row],[target]])/Tabel1[[#This Row],[target]])</f>
        <v>-0.7</v>
      </c>
    </row>
    <row r="6" spans="1:21" x14ac:dyDescent="0.3">
      <c r="A6" s="1" t="s">
        <v>6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4"/>
    </row>
    <row r="7" spans="1:21" x14ac:dyDescent="0.3">
      <c r="A7" s="6" t="s">
        <v>7</v>
      </c>
      <c r="B7" s="2">
        <v>4</v>
      </c>
      <c r="C7" s="3" t="s">
        <v>17</v>
      </c>
      <c r="D7" s="11">
        <v>3</v>
      </c>
      <c r="E7" s="12">
        <v>0</v>
      </c>
      <c r="F7" s="12">
        <v>1</v>
      </c>
      <c r="G7" s="12">
        <v>2</v>
      </c>
      <c r="H7" s="12">
        <v>2</v>
      </c>
      <c r="I7" s="12">
        <v>2</v>
      </c>
      <c r="J7" s="12"/>
      <c r="K7" s="12"/>
      <c r="L7" s="12"/>
      <c r="M7" s="12"/>
      <c r="N7" s="12"/>
      <c r="O7" s="12"/>
      <c r="P7" s="13">
        <f>AVERAGE(Tabel1[[#This Row],[jan]:[mrt]])</f>
        <v>1.3333333333333333</v>
      </c>
      <c r="Q7" s="13">
        <f>AVERAGE(Tabel1[[#This Row],[apr]:[jun]])</f>
        <v>2</v>
      </c>
      <c r="R7" s="13">
        <f>IFERROR(AVERAGE(Tabel1[[#This Row],[jul]:[sep]]),0)</f>
        <v>0</v>
      </c>
      <c r="S7" s="13">
        <f>IFERROR(AVERAGE(Tabel1[[#This Row],[jul]:[sep]]),0)</f>
        <v>0</v>
      </c>
      <c r="T7" s="13">
        <f>AVERAGE(Tabel1[[#This Row],[jan]:[dec]])</f>
        <v>1.6666666666666667</v>
      </c>
      <c r="U7" s="14">
        <f>((Tabel1[[#This Row],[ytd]]-Tabel1[[#This Row],[target]])/Tabel1[[#This Row],[target]])</f>
        <v>-0.58333333333333326</v>
      </c>
    </row>
    <row r="8" spans="1:21" x14ac:dyDescent="0.3">
      <c r="A8" s="6" t="s">
        <v>8</v>
      </c>
      <c r="B8" s="2">
        <v>6</v>
      </c>
      <c r="C8" s="3" t="s">
        <v>17</v>
      </c>
      <c r="D8" s="11">
        <v>5</v>
      </c>
      <c r="E8" s="12">
        <v>6</v>
      </c>
      <c r="F8" s="12">
        <v>6</v>
      </c>
      <c r="G8" s="12">
        <v>6</v>
      </c>
      <c r="H8" s="12">
        <v>5</v>
      </c>
      <c r="I8" s="12">
        <v>6</v>
      </c>
      <c r="J8" s="12"/>
      <c r="K8" s="12"/>
      <c r="L8" s="12"/>
      <c r="M8" s="12"/>
      <c r="N8" s="12"/>
      <c r="O8" s="12"/>
      <c r="P8" s="13">
        <f>AVERAGE(Tabel1[[#This Row],[jan]:[mrt]])</f>
        <v>5.666666666666667</v>
      </c>
      <c r="Q8" s="13">
        <f>AVERAGE(Tabel1[[#This Row],[apr]:[jun]])</f>
        <v>5.666666666666667</v>
      </c>
      <c r="R8" s="13">
        <f>IFERROR(AVERAGE(Tabel1[[#This Row],[jul]:[sep]]),0)</f>
        <v>0</v>
      </c>
      <c r="S8" s="13">
        <f>IFERROR(AVERAGE(Tabel1[[#This Row],[jul]:[sep]]),0)</f>
        <v>0</v>
      </c>
      <c r="T8" s="13">
        <f>AVERAGE(Tabel1[[#This Row],[jan]:[dec]])</f>
        <v>5.666666666666667</v>
      </c>
      <c r="U8" s="14">
        <f>((Tabel1[[#This Row],[ytd]]-Tabel1[[#This Row],[target]])/Tabel1[[#This Row],[target]])</f>
        <v>-5.5555555555555504E-2</v>
      </c>
    </row>
    <row r="9" spans="1:21" x14ac:dyDescent="0.3">
      <c r="A9" s="6" t="s">
        <v>9</v>
      </c>
      <c r="B9" s="2">
        <v>10</v>
      </c>
      <c r="C9" s="3" t="s">
        <v>18</v>
      </c>
      <c r="D9" s="11">
        <v>7</v>
      </c>
      <c r="E9" s="12">
        <v>6</v>
      </c>
      <c r="F9" s="12">
        <v>5</v>
      </c>
      <c r="G9" s="12">
        <v>4</v>
      </c>
      <c r="H9" s="12">
        <v>5</v>
      </c>
      <c r="I9" s="12">
        <v>5</v>
      </c>
      <c r="J9" s="12"/>
      <c r="K9" s="12"/>
      <c r="L9" s="12"/>
      <c r="M9" s="12"/>
      <c r="N9" s="12"/>
      <c r="O9" s="12"/>
      <c r="P9" s="13">
        <f>AVERAGE(Tabel1[[#This Row],[jan]:[mrt]])</f>
        <v>6</v>
      </c>
      <c r="Q9" s="13">
        <f>AVERAGE(Tabel1[[#This Row],[apr]:[jun]])</f>
        <v>4.666666666666667</v>
      </c>
      <c r="R9" s="13">
        <f>IFERROR(AVERAGE(Tabel1[[#This Row],[jul]:[sep]]),0)</f>
        <v>0</v>
      </c>
      <c r="S9" s="13">
        <f>IFERROR(AVERAGE(Tabel1[[#This Row],[jul]:[sep]]),0)</f>
        <v>0</v>
      </c>
      <c r="T9" s="13">
        <f>AVERAGE(Tabel1[[#This Row],[jan]:[dec]])</f>
        <v>5.333333333333333</v>
      </c>
      <c r="U9" s="14">
        <f>((Tabel1[[#This Row],[ytd]]-Tabel1[[#This Row],[target]])/Tabel1[[#This Row],[target]])</f>
        <v>-0.46666666666666667</v>
      </c>
    </row>
    <row r="10" spans="1:21" x14ac:dyDescent="0.3"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4"/>
    </row>
    <row r="11" spans="1:21" x14ac:dyDescent="0.3">
      <c r="A11" s="4" t="s">
        <v>10</v>
      </c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  <c r="T11" s="13"/>
      <c r="U11" s="14"/>
    </row>
    <row r="12" spans="1:21" x14ac:dyDescent="0.3">
      <c r="A12" s="1" t="s">
        <v>20</v>
      </c>
      <c r="B12" s="2">
        <v>12</v>
      </c>
      <c r="C12" s="3" t="s">
        <v>21</v>
      </c>
      <c r="D12" s="11">
        <v>24</v>
      </c>
      <c r="E12" s="12">
        <v>15</v>
      </c>
      <c r="F12" s="12">
        <v>12</v>
      </c>
      <c r="G12" s="12">
        <v>18</v>
      </c>
      <c r="H12" s="12"/>
      <c r="I12" s="12">
        <v>20</v>
      </c>
      <c r="J12" s="12"/>
      <c r="K12" s="12"/>
      <c r="L12" s="12"/>
      <c r="M12" s="12"/>
      <c r="N12" s="12"/>
      <c r="O12" s="12"/>
      <c r="P12" s="13">
        <f>AVERAGE(Tabel1[[#This Row],[jan]:[mrt]])</f>
        <v>17</v>
      </c>
      <c r="Q12" s="13">
        <f>AVERAGE(Tabel1[[#This Row],[apr]:[jun]])</f>
        <v>19</v>
      </c>
      <c r="R12" s="13">
        <f>IFERROR(AVERAGE(Tabel1[[#This Row],[jul]:[sep]]),0)</f>
        <v>0</v>
      </c>
      <c r="S12" s="13">
        <f>IFERROR(AVERAGE(Tabel1[[#This Row],[jul]:[sep]]),0)</f>
        <v>0</v>
      </c>
      <c r="T12" s="13">
        <f>AVERAGE(Tabel1[[#This Row],[jan]:[dec]])</f>
        <v>17.8</v>
      </c>
      <c r="U12" s="14">
        <f>((Tabel1[[#This Row],[ytd]]-Tabel1[[#This Row],[target]])/Tabel1[[#This Row],[target]])</f>
        <v>0.48333333333333339</v>
      </c>
    </row>
    <row r="13" spans="1:21" ht="28.8" x14ac:dyDescent="0.3">
      <c r="A13" s="1" t="s">
        <v>41</v>
      </c>
      <c r="B13" s="2">
        <v>10</v>
      </c>
      <c r="C13" s="3" t="s">
        <v>21</v>
      </c>
      <c r="D13" s="11">
        <v>81</v>
      </c>
      <c r="E13" s="12">
        <v>75</v>
      </c>
      <c r="F13" s="12">
        <v>78</v>
      </c>
      <c r="G13" s="12">
        <v>70</v>
      </c>
      <c r="H13" s="12">
        <v>68</v>
      </c>
      <c r="I13" s="12">
        <v>62</v>
      </c>
      <c r="J13" s="12"/>
      <c r="K13" s="12"/>
      <c r="L13" s="12"/>
      <c r="M13" s="12"/>
      <c r="N13" s="12"/>
      <c r="O13" s="12"/>
      <c r="P13" s="13">
        <f>AVERAGE(Tabel1[[#This Row],[jan]:[mrt]])</f>
        <v>78</v>
      </c>
      <c r="Q13" s="13">
        <f>AVERAGE(Tabel1[[#This Row],[apr]:[jun]])</f>
        <v>66.666666666666671</v>
      </c>
      <c r="R13" s="13">
        <f>IFERROR(AVERAGE(Tabel1[[#This Row],[jul]:[sep]]),0)</f>
        <v>0</v>
      </c>
      <c r="S13" s="13">
        <f>IFERROR(AVERAGE(Tabel1[[#This Row],[jul]:[sep]]),0)</f>
        <v>0</v>
      </c>
      <c r="T13" s="13">
        <f>AVERAGE(Tabel1[[#This Row],[jan]:[dec]])</f>
        <v>72.333333333333329</v>
      </c>
      <c r="U13" s="14">
        <f>((Tabel1[[#This Row],[ytd]]-Tabel1[[#This Row],[target]])/Tabel1[[#This Row],[target]])</f>
        <v>6.2333333333333325</v>
      </c>
    </row>
    <row r="14" spans="1:21" x14ac:dyDescent="0.3"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4"/>
    </row>
    <row r="15" spans="1:21" x14ac:dyDescent="0.3">
      <c r="A15" s="4" t="s">
        <v>11</v>
      </c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13"/>
      <c r="U15" s="14"/>
    </row>
    <row r="16" spans="1:21" x14ac:dyDescent="0.3">
      <c r="A16" s="1" t="s">
        <v>12</v>
      </c>
      <c r="B16" s="2">
        <v>980</v>
      </c>
      <c r="C16" s="3" t="s">
        <v>19</v>
      </c>
      <c r="D16" s="11">
        <v>999</v>
      </c>
      <c r="E16" s="12">
        <v>995</v>
      </c>
      <c r="F16" s="12">
        <v>994</v>
      </c>
      <c r="G16" s="12">
        <v>997</v>
      </c>
      <c r="H16" s="12">
        <v>995</v>
      </c>
      <c r="I16" s="12">
        <v>996</v>
      </c>
      <c r="J16" s="12"/>
      <c r="K16" s="12"/>
      <c r="L16" s="12"/>
      <c r="M16" s="12"/>
      <c r="N16" s="12"/>
      <c r="O16" s="12"/>
      <c r="P16" s="13">
        <f>AVERAGE(Tabel1[[#This Row],[jan]:[mrt]])</f>
        <v>996</v>
      </c>
      <c r="Q16" s="13">
        <f>AVERAGE(Tabel1[[#This Row],[apr]:[jun]])</f>
        <v>996</v>
      </c>
      <c r="R16" s="13">
        <f>IFERROR(AVERAGE(Tabel1[[#This Row],[jul]:[sep]]),0)</f>
        <v>0</v>
      </c>
      <c r="S16" s="13">
        <f>IFERROR(AVERAGE(Tabel1[[#This Row],[jul]:[sep]]),0)</f>
        <v>0</v>
      </c>
      <c r="T16" s="13">
        <f>AVERAGE(Tabel1[[#This Row],[jan]:[dec]])</f>
        <v>996</v>
      </c>
      <c r="U16" s="14">
        <f>((Tabel1[[#This Row],[ytd]]-Tabel1[[#This Row],[target]])/Tabel1[[#This Row],[target]])</f>
        <v>1.6326530612244899E-2</v>
      </c>
    </row>
    <row r="17" spans="1:21" x14ac:dyDescent="0.3">
      <c r="A17" s="1" t="s">
        <v>13</v>
      </c>
      <c r="B17" s="2">
        <v>98.5</v>
      </c>
      <c r="C17" s="3" t="s">
        <v>14</v>
      </c>
      <c r="D17" s="15">
        <v>98.7</v>
      </c>
      <c r="E17" s="16">
        <v>98.7</v>
      </c>
      <c r="F17" s="16">
        <v>98.5</v>
      </c>
      <c r="G17" s="16">
        <v>98.6</v>
      </c>
      <c r="H17" s="16">
        <v>98.5</v>
      </c>
      <c r="I17" s="16">
        <v>98.6</v>
      </c>
      <c r="J17" s="16"/>
      <c r="K17" s="16"/>
      <c r="L17" s="16"/>
      <c r="M17" s="16"/>
      <c r="N17" s="16"/>
      <c r="O17" s="16"/>
      <c r="P17" s="17">
        <f>AVERAGE(Tabel1[[#This Row],[jan]:[mrt]])</f>
        <v>98.633333333333326</v>
      </c>
      <c r="Q17" s="17">
        <f>AVERAGE(Tabel1[[#This Row],[apr]:[jun]])</f>
        <v>98.566666666666663</v>
      </c>
      <c r="R17" s="17">
        <f>IFERROR(AVERAGE(Tabel1[[#This Row],[jul]:[sep]]),0)</f>
        <v>0</v>
      </c>
      <c r="S17" s="17">
        <f>IFERROR(AVERAGE(Tabel1[[#This Row],[jul]:[sep]]),0)</f>
        <v>0</v>
      </c>
      <c r="T17" s="17">
        <f>AVERAGE(Tabel1[[#This Row],[jan]:[dec]])</f>
        <v>98.600000000000009</v>
      </c>
      <c r="U17" s="18">
        <f>((Tabel1[[#This Row],[ytd]]-Tabel1[[#This Row],[target]])/Tabel1[[#This Row],[target]])</f>
        <v>1.0152284263960257E-3</v>
      </c>
    </row>
    <row r="18" spans="1:21" x14ac:dyDescent="0.3">
      <c r="P18" s="19"/>
      <c r="Q18" s="19"/>
      <c r="R18" s="19"/>
      <c r="S18" s="19"/>
      <c r="T18" s="19"/>
      <c r="U18" s="5"/>
    </row>
    <row r="19" spans="1:21" x14ac:dyDescent="0.3">
      <c r="A19" s="4" t="s">
        <v>42</v>
      </c>
      <c r="P19" s="19"/>
      <c r="Q19" s="19"/>
      <c r="R19" s="19"/>
      <c r="S19" s="19"/>
      <c r="T19" s="19"/>
      <c r="U19" s="5"/>
    </row>
    <row r="20" spans="1:21" ht="28.8" x14ac:dyDescent="0.3">
      <c r="A20" s="1" t="s">
        <v>43</v>
      </c>
      <c r="B20" s="2">
        <v>8</v>
      </c>
      <c r="C20" s="3" t="s">
        <v>16</v>
      </c>
      <c r="D20" s="3">
        <v>7</v>
      </c>
      <c r="E20" s="3">
        <v>0</v>
      </c>
      <c r="F20" s="3">
        <v>3</v>
      </c>
      <c r="G20" s="3">
        <v>5</v>
      </c>
      <c r="H20" s="3">
        <v>5</v>
      </c>
      <c r="I20" s="3">
        <v>8</v>
      </c>
      <c r="P20" s="19">
        <f>AVERAGE(Tabel1[[#This Row],[jan]:[mrt]])</f>
        <v>3.3333333333333335</v>
      </c>
      <c r="Q20" s="19">
        <f>AVERAGE(Tabel1[[#This Row],[apr]:[jun]])</f>
        <v>6</v>
      </c>
      <c r="R20" s="19" t="e">
        <f>AVERAGE(Tabel1[[#This Row],[jul]:[sep]])</f>
        <v>#DIV/0!</v>
      </c>
      <c r="S20" s="19" t="e">
        <f>AVERAGE(Tabel1[[#This Row],[okt]:[dec]])</f>
        <v>#DIV/0!</v>
      </c>
      <c r="T20" s="19">
        <f>AVERAGE(Tabel1[[#This Row],[jan]:[dec]])</f>
        <v>4.666666666666667</v>
      </c>
      <c r="U20" s="5">
        <f>((Tabel1[[#This Row],[ytd]]-Tabel1[[#This Row],[target]])/Tabel1[[#This Row],[target]])*100</f>
        <v>-41.666666666666664</v>
      </c>
    </row>
  </sheetData>
  <phoneticPr fontId="2" type="noConversion"/>
  <conditionalFormatting sqref="U16:U17">
    <cfRule type="cellIs" dxfId="68" priority="45" operator="lessThan">
      <formula>0</formula>
    </cfRule>
    <cfRule type="cellIs" dxfId="67" priority="46" operator="greaterThan">
      <formula>0</formula>
    </cfRule>
  </conditionalFormatting>
  <conditionalFormatting sqref="U12:U13">
    <cfRule type="cellIs" dxfId="66" priority="43" operator="lessThan">
      <formula>0</formula>
    </cfRule>
    <cfRule type="cellIs" dxfId="65" priority="44" operator="greaterThan">
      <formula>0</formula>
    </cfRule>
  </conditionalFormatting>
  <conditionalFormatting sqref="D3:R3 R4:R5 T3 S3:S5">
    <cfRule type="cellIs" dxfId="64" priority="37" operator="equal">
      <formula>$B$3</formula>
    </cfRule>
    <cfRule type="cellIs" dxfId="63" priority="41" operator="lessThan">
      <formula>$B$3</formula>
    </cfRule>
    <cfRule type="cellIs" dxfId="62" priority="42" operator="greaterThan">
      <formula>$B$3</formula>
    </cfRule>
  </conditionalFormatting>
  <conditionalFormatting sqref="D4:Q4 T4">
    <cfRule type="cellIs" dxfId="61" priority="38" operator="equal">
      <formula>$B$4</formula>
    </cfRule>
    <cfRule type="cellIs" dxfId="60" priority="39" operator="lessThan">
      <formula>$B$4</formula>
    </cfRule>
    <cfRule type="cellIs" dxfId="59" priority="40" operator="greaterThan">
      <formula>$B$4</formula>
    </cfRule>
  </conditionalFormatting>
  <conditionalFormatting sqref="D5:Q5 T5">
    <cfRule type="cellIs" dxfId="58" priority="34" operator="equal">
      <formula>$B$5</formula>
    </cfRule>
    <cfRule type="cellIs" dxfId="57" priority="35" operator="lessThan">
      <formula>$B$5</formula>
    </cfRule>
    <cfRule type="cellIs" dxfId="56" priority="36" operator="greaterThan">
      <formula>$B$5</formula>
    </cfRule>
  </conditionalFormatting>
  <conditionalFormatting sqref="D7:R7 R8:R9 T7 S7:S9">
    <cfRule type="cellIs" dxfId="55" priority="31" operator="equal">
      <formula>$B$7</formula>
    </cfRule>
    <cfRule type="cellIs" dxfId="54" priority="32" operator="lessThan">
      <formula>$B$7</formula>
    </cfRule>
    <cfRule type="cellIs" dxfId="53" priority="33" operator="greaterThan">
      <formula>$B$7</formula>
    </cfRule>
  </conditionalFormatting>
  <conditionalFormatting sqref="D8:Q8 T8">
    <cfRule type="cellIs" dxfId="52" priority="28" operator="equal">
      <formula>$B$8</formula>
    </cfRule>
    <cfRule type="cellIs" dxfId="51" priority="29" operator="lessThan">
      <formula>$B$8</formula>
    </cfRule>
    <cfRule type="cellIs" dxfId="50" priority="30" operator="greaterThan">
      <formula>$B$8</formula>
    </cfRule>
  </conditionalFormatting>
  <conditionalFormatting sqref="D9:Q9 T9">
    <cfRule type="cellIs" dxfId="49" priority="25" operator="equal">
      <formula>$B$9</formula>
    </cfRule>
    <cfRule type="cellIs" dxfId="48" priority="26" operator="lessThan">
      <formula>$B$9</formula>
    </cfRule>
    <cfRule type="cellIs" dxfId="47" priority="27" operator="greaterThan">
      <formula>$B$9</formula>
    </cfRule>
  </conditionalFormatting>
  <conditionalFormatting sqref="D12:R12 R13 T12 S12:S13 R16:S17">
    <cfRule type="cellIs" dxfId="46" priority="22" operator="equal">
      <formula>$B$12</formula>
    </cfRule>
    <cfRule type="cellIs" dxfId="45" priority="23" operator="lessThan">
      <formula>$B$12</formula>
    </cfRule>
    <cfRule type="cellIs" dxfId="44" priority="24" operator="greaterThan">
      <formula>$B$12</formula>
    </cfRule>
  </conditionalFormatting>
  <conditionalFormatting sqref="D13:Q13 T13">
    <cfRule type="cellIs" dxfId="43" priority="19" operator="equal">
      <formula>$B$13</formula>
    </cfRule>
    <cfRule type="cellIs" dxfId="42" priority="20" operator="lessThan">
      <formula>$B$13</formula>
    </cfRule>
    <cfRule type="cellIs" dxfId="41" priority="21" operator="greaterThan">
      <formula>$B$13</formula>
    </cfRule>
  </conditionalFormatting>
  <conditionalFormatting sqref="D16:Q16 T16">
    <cfRule type="cellIs" dxfId="40" priority="16" operator="equal">
      <formula>$B$16</formula>
    </cfRule>
    <cfRule type="cellIs" dxfId="39" priority="17" operator="lessThan">
      <formula>$B$16</formula>
    </cfRule>
    <cfRule type="cellIs" dxfId="38" priority="18" operator="greaterThan">
      <formula>$B$16</formula>
    </cfRule>
  </conditionalFormatting>
  <conditionalFormatting sqref="D17:Q17 T17">
    <cfRule type="cellIs" dxfId="37" priority="15" operator="greaterThan">
      <formula>$B$17</formula>
    </cfRule>
    <cfRule type="cellIs" dxfId="36" priority="14" operator="lessThan">
      <formula>$B$17</formula>
    </cfRule>
    <cfRule type="cellIs" dxfId="35" priority="13" operator="equal">
      <formula>$B$17</formula>
    </cfRule>
  </conditionalFormatting>
  <conditionalFormatting sqref="U3">
    <cfRule type="cellIs" dxfId="34" priority="12" operator="greaterThan">
      <formula>0</formula>
    </cfRule>
    <cfRule type="cellIs" dxfId="33" priority="11" operator="lessThan">
      <formula>0</formula>
    </cfRule>
  </conditionalFormatting>
  <conditionalFormatting sqref="U4">
    <cfRule type="cellIs" dxfId="32" priority="10" operator="greaterThan">
      <formula>0</formula>
    </cfRule>
    <cfRule type="cellIs" dxfId="31" priority="9" operator="lessThan">
      <formula>0</formula>
    </cfRule>
  </conditionalFormatting>
  <conditionalFormatting sqref="U5">
    <cfRule type="cellIs" dxfId="30" priority="8" operator="greaterThan">
      <formula>0</formula>
    </cfRule>
    <cfRule type="cellIs" dxfId="29" priority="7" operator="lessThan">
      <formula>0</formula>
    </cfRule>
  </conditionalFormatting>
  <conditionalFormatting sqref="U7">
    <cfRule type="cellIs" dxfId="28" priority="6" operator="greaterThan">
      <formula>0</formula>
    </cfRule>
    <cfRule type="cellIs" dxfId="27" priority="5" operator="lessThan">
      <formula>0</formula>
    </cfRule>
  </conditionalFormatting>
  <conditionalFormatting sqref="U8">
    <cfRule type="cellIs" dxfId="26" priority="4" operator="greaterThan">
      <formula>0</formula>
    </cfRule>
    <cfRule type="cellIs" dxfId="25" priority="3" operator="lessThan">
      <formula>0</formula>
    </cfRule>
  </conditionalFormatting>
  <conditionalFormatting sqref="U9">
    <cfRule type="cellIs" dxfId="24" priority="2" operator="greaterThan">
      <formula>0</formula>
    </cfRule>
    <cfRule type="cellIs" dxfId="23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Platteeuw</dc:creator>
  <cp:lastModifiedBy>Alexander Platteeuw</cp:lastModifiedBy>
  <cp:lastPrinted>2020-09-10T05:31:26Z</cp:lastPrinted>
  <dcterms:created xsi:type="dcterms:W3CDTF">2020-08-13T09:59:42Z</dcterms:created>
  <dcterms:modified xsi:type="dcterms:W3CDTF">2020-09-10T05:31:40Z</dcterms:modified>
</cp:coreProperties>
</file>